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809e3081b15fc5c03876e85a6713a22987e8818e/38007240213/1e617939-fc71-41e6-b4b1-b248b0e9d7f9/"/>
    </mc:Choice>
  </mc:AlternateContent>
  <xr:revisionPtr revIDLastSave="0" documentId="13_ncr:1_{73A78899-1E87-4069-8533-F026552048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definedNames>
    <definedName name="_Toc114849247" localSheetId="0">Leht1!#REF!</definedName>
    <definedName name="_Toc225669463" localSheetId="0">Leht1!$H$1</definedName>
    <definedName name="_Toc225669464" localSheetId="0">Leht1!$F$2</definedName>
    <definedName name="_Toc358894120" localSheetId="0">Leht1!$H$3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G27" i="1"/>
  <c r="D14" i="1" l="1"/>
  <c r="D12" i="1" s="1"/>
  <c r="E14" i="1"/>
  <c r="E12" i="1" s="1"/>
  <c r="E18" i="1" s="1"/>
  <c r="F14" i="1"/>
  <c r="F12" i="1" s="1"/>
  <c r="C14" i="1"/>
  <c r="C12" i="1" s="1"/>
  <c r="E17" i="1"/>
  <c r="G15" i="1"/>
  <c r="G16" i="1"/>
  <c r="D19" i="1"/>
  <c r="E19" i="1"/>
  <c r="F19" i="1"/>
  <c r="D17" i="1"/>
  <c r="F17" i="1"/>
  <c r="G13" i="1"/>
  <c r="C19" i="1"/>
  <c r="C17" i="1"/>
  <c r="D18" i="1" l="1"/>
  <c r="F18" i="1"/>
  <c r="I29" i="1" s="1"/>
  <c r="G19" i="1"/>
  <c r="G29" i="1"/>
  <c r="G12" i="1"/>
  <c r="C18" i="1"/>
  <c r="G17" i="1"/>
  <c r="G14" i="1"/>
  <c r="E27" i="1" l="1"/>
  <c r="E29" i="1" s="1"/>
  <c r="C27" i="1"/>
  <c r="C28" i="1" s="1"/>
  <c r="G18" i="1"/>
  <c r="I28" i="1"/>
  <c r="G28" i="1"/>
  <c r="E28" i="1" l="1"/>
  <c r="C29" i="1"/>
  <c r="K27" i="1"/>
  <c r="K29" i="1" s="1"/>
  <c r="K28" i="1"/>
</calcChain>
</file>

<file path=xl/sharedStrings.xml><?xml version="1.0" encoding="utf-8"?>
<sst xmlns="http://schemas.openxmlformats.org/spreadsheetml/2006/main" count="59" uniqueCount="39">
  <si>
    <t>Lisa 1</t>
  </si>
  <si>
    <t>TAT eelarve kulukohtade kaupa</t>
  </si>
  <si>
    <t>TAT elluviija: Sotsiaalministeerium</t>
  </si>
  <si>
    <t>Aasta</t>
  </si>
  <si>
    <t>Rea nr</t>
  </si>
  <si>
    <t>Kulukoht</t>
  </si>
  <si>
    <t xml:space="preserve">Abikõlblik kulu </t>
  </si>
  <si>
    <t>1.</t>
  </si>
  <si>
    <t xml:space="preserve">TAT otsesed kulud </t>
  </si>
  <si>
    <t>1.1</t>
  </si>
  <si>
    <t>TAT juhtimiskulud (väljund)</t>
  </si>
  <si>
    <t>Sisutegevuste personalikulu</t>
  </si>
  <si>
    <t>Kaudsed kulud</t>
  </si>
  <si>
    <t>Kokku (rida 1 + rida 2)</t>
  </si>
  <si>
    <t>Otsesed personalikulud kokku</t>
  </si>
  <si>
    <t xml:space="preserve"> </t>
  </si>
  <si>
    <t>TAT abikõlblikkuse periood: 01.01.2024-31.12.2027</t>
  </si>
  <si>
    <t>TAT finantsplaan</t>
  </si>
  <si>
    <t>Kokku</t>
  </si>
  <si>
    <t>Finantsallikate jaotus</t>
  </si>
  <si>
    <t>Summa</t>
  </si>
  <si>
    <t>Osakaal (%)</t>
  </si>
  <si>
    <t>TAT eelarve kokku aastate kaupa</t>
  </si>
  <si>
    <t>sh ESF+i osalus (kuni 70%)</t>
  </si>
  <si>
    <t>sh riiklik kaasfinantseering</t>
  </si>
  <si>
    <t>Mitmekülgse abivajadusega laste ja nende perede toetamine</t>
  </si>
  <si>
    <t>1.2.</t>
  </si>
  <si>
    <t>2.</t>
  </si>
  <si>
    <t>3.</t>
  </si>
  <si>
    <t>4.</t>
  </si>
  <si>
    <t>5.</t>
  </si>
  <si>
    <t>Mitmekülgse abivajadusega laste ja nende perede toetamine kulud</t>
  </si>
  <si>
    <t>1.2.1</t>
  </si>
  <si>
    <t>1.2.2</t>
  </si>
  <si>
    <t>Eelarve kokku (2024-2027)</t>
  </si>
  <si>
    <t>1.2</t>
  </si>
  <si>
    <t>Sotsiaalkaitseministri ....... 12.2023 käskkirjaga nr …..</t>
  </si>
  <si>
    <t>"Mitmekülgse abivajadusega lastele teenuste väljatöötamine ja arendamine" kinnitatud toetuse andmise tingimused</t>
  </si>
  <si>
    <t>TAT nimi: Mitmekülgse abivajadusega lastele teenuste väljatöötamine ja arendamine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</si>
</sst>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r_-;\-* #,##0.00\ _k_r_-;_-* &quot;-&quot;??\ _k_r_-;_-@_-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theme="0" tint="-4.9989318521683403E-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77">
    <xf numFmtId="0" fontId="0" fillId="0" borderId="0" xfId="0"/>
    <xf numFmtId="3" fontId="2" fillId="0" borderId="0" xfId="0" applyNumberFormat="1" applyFont="1" applyAlignment="1">
      <alignment horizontal="right" vertical="center"/>
    </xf>
    <xf numFmtId="3" fontId="2" fillId="0" borderId="0" xfId="2" applyNumberFormat="1" applyFont="1" applyAlignment="1">
      <alignment vertical="center"/>
    </xf>
    <xf numFmtId="4" fontId="5" fillId="0" borderId="0" xfId="2" applyNumberFormat="1" applyFont="1"/>
    <xf numFmtId="0" fontId="6" fillId="0" borderId="0" xfId="0" applyFont="1" applyAlignment="1">
      <alignment horizontal="right" vertical="center"/>
    </xf>
    <xf numFmtId="0" fontId="2" fillId="0" borderId="0" xfId="2" applyFont="1" applyAlignment="1">
      <alignment horizontal="left"/>
    </xf>
    <xf numFmtId="0" fontId="7" fillId="0" borderId="0" xfId="0" applyFont="1"/>
    <xf numFmtId="0" fontId="3" fillId="0" borderId="0" xfId="2" applyAlignment="1">
      <alignment wrapText="1"/>
    </xf>
    <xf numFmtId="0" fontId="3" fillId="0" borderId="0" xfId="2" applyAlignment="1">
      <alignment horizontal="left"/>
    </xf>
    <xf numFmtId="0" fontId="3" fillId="2" borderId="0" xfId="2" applyFill="1" applyAlignment="1">
      <alignment wrapText="1"/>
    </xf>
    <xf numFmtId="3" fontId="7" fillId="0" borderId="0" xfId="0" applyNumberFormat="1" applyFont="1"/>
    <xf numFmtId="0" fontId="8" fillId="0" borderId="0" xfId="0" applyFont="1"/>
    <xf numFmtId="10" fontId="3" fillId="0" borderId="0" xfId="2" applyNumberFormat="1" applyAlignment="1">
      <alignment vertical="top" wrapText="1"/>
    </xf>
    <xf numFmtId="49" fontId="2" fillId="0" borderId="1" xfId="0" applyNumberFormat="1" applyFont="1" applyBorder="1" applyAlignment="1">
      <alignment vertical="top"/>
    </xf>
    <xf numFmtId="0" fontId="2" fillId="0" borderId="1" xfId="2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1" xfId="2" applyFont="1" applyBorder="1" applyAlignment="1">
      <alignment vertical="top" wrapText="1"/>
    </xf>
    <xf numFmtId="49" fontId="2" fillId="0" borderId="1" xfId="2" applyNumberFormat="1" applyFont="1" applyBorder="1" applyAlignment="1">
      <alignment vertical="center"/>
    </xf>
    <xf numFmtId="3" fontId="0" fillId="0" borderId="0" xfId="0" applyNumberFormat="1"/>
    <xf numFmtId="3" fontId="5" fillId="0" borderId="0" xfId="0" applyNumberFormat="1" applyFont="1"/>
    <xf numFmtId="10" fontId="3" fillId="0" borderId="0" xfId="2" applyNumberFormat="1" applyAlignment="1">
      <alignment vertical="center"/>
    </xf>
    <xf numFmtId="49" fontId="2" fillId="0" borderId="0" xfId="2" applyNumberFormat="1" applyFont="1" applyAlignment="1">
      <alignment horizontal="left" vertical="top"/>
    </xf>
    <xf numFmtId="0" fontId="2" fillId="0" borderId="0" xfId="2" applyFont="1" applyAlignment="1">
      <alignment wrapText="1"/>
    </xf>
    <xf numFmtId="3" fontId="3" fillId="2" borderId="0" xfId="2" applyNumberFormat="1" applyFill="1" applyAlignment="1">
      <alignment horizontal="right"/>
    </xf>
    <xf numFmtId="3" fontId="3" fillId="0" borderId="0" xfId="2" applyNumberFormat="1" applyAlignment="1">
      <alignment horizontal="right"/>
    </xf>
    <xf numFmtId="0" fontId="3" fillId="0" borderId="3" xfId="2" applyBorder="1" applyAlignment="1">
      <alignment horizontal="left" vertical="top"/>
    </xf>
    <xf numFmtId="0" fontId="2" fillId="0" borderId="4" xfId="2" applyFont="1" applyBorder="1" applyAlignment="1">
      <alignment horizontal="center" vertical="top" wrapText="1"/>
    </xf>
    <xf numFmtId="0" fontId="2" fillId="0" borderId="9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3" fontId="2" fillId="0" borderId="1" xfId="2" applyNumberFormat="1" applyFont="1" applyBorder="1" applyAlignment="1">
      <alignment horizontal="center" vertical="top" wrapText="1"/>
    </xf>
    <xf numFmtId="3" fontId="2" fillId="0" borderId="2" xfId="2" applyNumberFormat="1" applyFont="1" applyBorder="1" applyAlignment="1">
      <alignment horizontal="center" vertical="top" wrapText="1"/>
    </xf>
    <xf numFmtId="3" fontId="2" fillId="0" borderId="10" xfId="2" applyNumberFormat="1" applyFont="1" applyBorder="1" applyAlignment="1">
      <alignment horizontal="center" vertical="top" wrapText="1"/>
    </xf>
    <xf numFmtId="0" fontId="2" fillId="0" borderId="9" xfId="2" applyFont="1" applyBorder="1" applyAlignment="1">
      <alignment horizontal="left" vertical="top"/>
    </xf>
    <xf numFmtId="0" fontId="2" fillId="0" borderId="1" xfId="2" applyFont="1" applyBorder="1" applyAlignment="1">
      <alignment vertical="top" wrapText="1" shrinkToFit="1"/>
    </xf>
    <xf numFmtId="3" fontId="2" fillId="2" borderId="1" xfId="2" applyNumberFormat="1" applyFont="1" applyFill="1" applyBorder="1" applyAlignment="1">
      <alignment vertical="top"/>
    </xf>
    <xf numFmtId="3" fontId="2" fillId="3" borderId="1" xfId="2" applyNumberFormat="1" applyFont="1" applyFill="1" applyBorder="1" applyAlignment="1">
      <alignment vertical="top"/>
    </xf>
    <xf numFmtId="3" fontId="2" fillId="3" borderId="2" xfId="2" applyNumberFormat="1" applyFont="1" applyFill="1" applyBorder="1" applyAlignment="1">
      <alignment vertical="top"/>
    </xf>
    <xf numFmtId="3" fontId="2" fillId="3" borderId="10" xfId="2" applyNumberFormat="1" applyFont="1" applyFill="1" applyBorder="1" applyAlignment="1">
      <alignment vertical="top"/>
    </xf>
    <xf numFmtId="49" fontId="3" fillId="0" borderId="9" xfId="2" applyNumberFormat="1" applyBorder="1" applyAlignment="1">
      <alignment horizontal="left" vertical="top"/>
    </xf>
    <xf numFmtId="0" fontId="3" fillId="0" borderId="1" xfId="2" applyBorder="1" applyAlignment="1">
      <alignment vertical="top" wrapText="1" shrinkToFit="1"/>
    </xf>
    <xf numFmtId="3" fontId="3" fillId="2" borderId="1" xfId="2" applyNumberFormat="1" applyFill="1" applyBorder="1" applyAlignment="1">
      <alignment vertical="top"/>
    </xf>
    <xf numFmtId="3" fontId="3" fillId="0" borderId="1" xfId="2" applyNumberFormat="1" applyBorder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3" fontId="3" fillId="0" borderId="1" xfId="2" applyNumberFormat="1" applyBorder="1" applyAlignment="1">
      <alignment horizontal="right" vertical="center"/>
    </xf>
    <xf numFmtId="0" fontId="3" fillId="0" borderId="1" xfId="0" applyFont="1" applyBorder="1" applyAlignment="1">
      <alignment horizontal="left" vertical="top" wrapText="1"/>
    </xf>
    <xf numFmtId="3" fontId="2" fillId="0" borderId="1" xfId="2" applyNumberFormat="1" applyFont="1" applyBorder="1" applyAlignment="1">
      <alignment vertical="top" wrapText="1"/>
    </xf>
    <xf numFmtId="3" fontId="8" fillId="0" borderId="0" xfId="0" applyNumberFormat="1" applyFont="1"/>
    <xf numFmtId="3" fontId="6" fillId="0" borderId="0" xfId="0" applyNumberFormat="1" applyFont="1" applyAlignment="1">
      <alignment vertical="center"/>
    </xf>
    <xf numFmtId="3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1" xfId="1" applyNumberFormat="1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3" fontId="2" fillId="2" borderId="11" xfId="0" applyNumberFormat="1" applyFont="1" applyFill="1" applyBorder="1" applyAlignment="1">
      <alignment vertical="center" wrapText="1"/>
    </xf>
    <xf numFmtId="3" fontId="6" fillId="0" borderId="12" xfId="0" applyNumberFormat="1" applyFont="1" applyBorder="1" applyAlignment="1">
      <alignment vertical="center"/>
    </xf>
    <xf numFmtId="3" fontId="2" fillId="2" borderId="12" xfId="0" applyNumberFormat="1" applyFont="1" applyFill="1" applyBorder="1" applyAlignment="1">
      <alignment vertical="center" wrapText="1"/>
    </xf>
    <xf numFmtId="3" fontId="2" fillId="0" borderId="5" xfId="3" applyNumberFormat="1" applyFont="1" applyBorder="1" applyAlignment="1">
      <alignment horizontal="center" vertical="top"/>
    </xf>
    <xf numFmtId="3" fontId="2" fillId="0" borderId="7" xfId="3" applyNumberFormat="1" applyFont="1" applyBorder="1" applyAlignment="1">
      <alignment horizontal="center" vertical="top"/>
    </xf>
    <xf numFmtId="3" fontId="2" fillId="0" borderId="5" xfId="3" applyNumberFormat="1" applyFont="1" applyBorder="1" applyAlignment="1">
      <alignment horizontal="center" vertical="top" wrapText="1"/>
    </xf>
    <xf numFmtId="3" fontId="2" fillId="0" borderId="8" xfId="3" applyNumberFormat="1" applyFont="1" applyBorder="1" applyAlignment="1">
      <alignment horizontal="center" vertical="top" wrapText="1"/>
    </xf>
    <xf numFmtId="1" fontId="2" fillId="0" borderId="1" xfId="1" applyNumberFormat="1" applyFont="1" applyBorder="1" applyAlignment="1">
      <alignment horizontal="center" vertical="center" wrapText="1"/>
    </xf>
    <xf numFmtId="10" fontId="3" fillId="0" borderId="0" xfId="2" applyNumberFormat="1" applyAlignment="1">
      <alignment horizontal="left" vertical="top" wrapText="1"/>
    </xf>
    <xf numFmtId="3" fontId="2" fillId="0" borderId="1" xfId="3" applyNumberFormat="1" applyFont="1" applyBorder="1" applyAlignment="1">
      <alignment horizontal="center" vertical="top"/>
    </xf>
    <xf numFmtId="3" fontId="2" fillId="0" borderId="6" xfId="3" applyNumberFormat="1" applyFont="1" applyBorder="1" applyAlignment="1">
      <alignment horizontal="center" vertical="top"/>
    </xf>
  </cellXfs>
  <cellStyles count="4">
    <cellStyle name="Koma" xfId="1" builtinId="3"/>
    <cellStyle name="Koma 2" xfId="3" xr:uid="{DD255A0F-6187-4318-91B2-52AD283F4A8A}"/>
    <cellStyle name="Normaallaad" xfId="0" builtinId="0"/>
    <cellStyle name="Normaallaa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Normal="100" workbookViewId="0">
      <selection activeCell="I19" sqref="I19"/>
    </sheetView>
  </sheetViews>
  <sheetFormatPr defaultColWidth="9.140625" defaultRowHeight="12.75" x14ac:dyDescent="0.2"/>
  <cols>
    <col min="1" max="1" width="8.140625" style="6" bestFit="1" customWidth="1"/>
    <col min="2" max="2" width="61.5703125" style="6" customWidth="1"/>
    <col min="3" max="5" width="16" style="6" bestFit="1" customWidth="1"/>
    <col min="6" max="6" width="17" style="6" customWidth="1"/>
    <col min="7" max="8" width="15.140625" style="6" customWidth="1"/>
    <col min="9" max="10" width="13.42578125" style="6" customWidth="1"/>
    <col min="11" max="11" width="13" style="6" customWidth="1"/>
    <col min="12" max="12" width="10.140625" style="6" bestFit="1" customWidth="1"/>
    <col min="13" max="16384" width="9.140625" style="6"/>
  </cols>
  <sheetData>
    <row r="1" spans="1:13" x14ac:dyDescent="0.2">
      <c r="F1" s="27" t="s">
        <v>36</v>
      </c>
      <c r="G1" s="27"/>
      <c r="H1" s="27"/>
      <c r="I1" s="27"/>
      <c r="J1" s="27"/>
    </row>
    <row r="2" spans="1:13" ht="12.75" customHeight="1" x14ac:dyDescent="0.2">
      <c r="F2" s="74" t="s">
        <v>37</v>
      </c>
      <c r="G2" s="74"/>
      <c r="H2" s="74"/>
      <c r="I2" s="12"/>
      <c r="J2" s="12"/>
    </row>
    <row r="3" spans="1:13" ht="28.5" customHeight="1" x14ac:dyDescent="0.2">
      <c r="F3" s="74"/>
      <c r="G3" s="74"/>
      <c r="H3" s="74"/>
    </row>
    <row r="4" spans="1:13" x14ac:dyDescent="0.2">
      <c r="H4" s="4" t="s">
        <v>0</v>
      </c>
    </row>
    <row r="5" spans="1:13" x14ac:dyDescent="0.2">
      <c r="A5" s="5" t="s">
        <v>1</v>
      </c>
      <c r="B5" s="7"/>
      <c r="H5" s="4"/>
    </row>
    <row r="6" spans="1:13" x14ac:dyDescent="0.2">
      <c r="A6" s="8" t="s">
        <v>16</v>
      </c>
      <c r="B6" s="9"/>
      <c r="H6" s="4"/>
    </row>
    <row r="7" spans="1:13" x14ac:dyDescent="0.2">
      <c r="A7" s="8" t="s">
        <v>38</v>
      </c>
      <c r="B7" s="7"/>
      <c r="H7" s="53"/>
    </row>
    <row r="8" spans="1:13" x14ac:dyDescent="0.2">
      <c r="A8" s="8" t="s">
        <v>2</v>
      </c>
      <c r="B8" s="7"/>
    </row>
    <row r="10" spans="1:13" ht="12.75" customHeight="1" x14ac:dyDescent="0.2">
      <c r="A10" s="13"/>
      <c r="B10" s="16" t="s">
        <v>3</v>
      </c>
      <c r="C10" s="14">
        <v>2024</v>
      </c>
      <c r="D10" s="14">
        <v>2025</v>
      </c>
      <c r="E10" s="14">
        <v>2026</v>
      </c>
      <c r="F10" s="14">
        <v>2027</v>
      </c>
      <c r="G10" s="73" t="s">
        <v>18</v>
      </c>
    </row>
    <row r="11" spans="1:13" x14ac:dyDescent="0.2">
      <c r="A11" s="15" t="s">
        <v>4</v>
      </c>
      <c r="B11" s="16" t="s">
        <v>5</v>
      </c>
      <c r="C11" s="17" t="s">
        <v>6</v>
      </c>
      <c r="D11" s="17" t="s">
        <v>6</v>
      </c>
      <c r="E11" s="17" t="s">
        <v>6</v>
      </c>
      <c r="F11" s="17" t="s">
        <v>6</v>
      </c>
      <c r="G11" s="73"/>
    </row>
    <row r="12" spans="1:13" ht="15" x14ac:dyDescent="0.25">
      <c r="A12" s="18" t="s">
        <v>7</v>
      </c>
      <c r="B12" s="19" t="s">
        <v>8</v>
      </c>
      <c r="C12" s="54">
        <f>SUM(C13+C14)</f>
        <v>225000</v>
      </c>
      <c r="D12" s="54">
        <f t="shared" ref="D12:F12" si="0">SUM(D13+D14)</f>
        <v>2090600</v>
      </c>
      <c r="E12" s="54">
        <f t="shared" si="0"/>
        <v>2026626</v>
      </c>
      <c r="F12" s="54">
        <f t="shared" si="0"/>
        <v>2036500</v>
      </c>
      <c r="G12" s="55">
        <f>SUM(C12:F12)</f>
        <v>6378726</v>
      </c>
      <c r="J12" s="25" t="s">
        <v>15</v>
      </c>
    </row>
    <row r="13" spans="1:13" x14ac:dyDescent="0.2">
      <c r="A13" s="18" t="s">
        <v>9</v>
      </c>
      <c r="B13" s="19" t="s">
        <v>10</v>
      </c>
      <c r="C13" s="56">
        <v>38550</v>
      </c>
      <c r="D13" s="56">
        <v>40500</v>
      </c>
      <c r="E13" s="56">
        <v>42500</v>
      </c>
      <c r="F13" s="57">
        <v>44600</v>
      </c>
      <c r="G13" s="55">
        <f>SUM(C13:F13)</f>
        <v>166150</v>
      </c>
      <c r="H13" s="10"/>
      <c r="I13" s="11"/>
    </row>
    <row r="14" spans="1:13" x14ac:dyDescent="0.2">
      <c r="A14" s="18" t="s">
        <v>26</v>
      </c>
      <c r="B14" s="19" t="s">
        <v>25</v>
      </c>
      <c r="C14" s="58">
        <f>C15+C16</f>
        <v>186450</v>
      </c>
      <c r="D14" s="58">
        <f t="shared" ref="D14:F14" si="1">D15+D16</f>
        <v>2050100</v>
      </c>
      <c r="E14" s="58">
        <f t="shared" si="1"/>
        <v>1984126</v>
      </c>
      <c r="F14" s="58">
        <f t="shared" si="1"/>
        <v>1991900</v>
      </c>
      <c r="G14" s="55">
        <f>SUM(C14:F14)</f>
        <v>6212576</v>
      </c>
      <c r="H14" s="53"/>
      <c r="I14" s="11"/>
    </row>
    <row r="15" spans="1:13" x14ac:dyDescent="0.2">
      <c r="A15" s="20" t="s">
        <v>32</v>
      </c>
      <c r="B15" s="51" t="s">
        <v>11</v>
      </c>
      <c r="C15" s="63">
        <v>38550</v>
      </c>
      <c r="D15" s="63">
        <v>40500</v>
      </c>
      <c r="E15" s="63">
        <v>42500</v>
      </c>
      <c r="F15" s="64">
        <v>44600</v>
      </c>
      <c r="G15" s="55">
        <f t="shared" ref="G15:G19" si="2">SUM(C15:F15)</f>
        <v>166150</v>
      </c>
      <c r="H15" s="11"/>
      <c r="K15" s="2"/>
      <c r="L15" s="1"/>
      <c r="M15" s="10"/>
    </row>
    <row r="16" spans="1:13" x14ac:dyDescent="0.2">
      <c r="A16" s="20" t="s">
        <v>33</v>
      </c>
      <c r="B16" s="22" t="s">
        <v>31</v>
      </c>
      <c r="C16" s="59">
        <v>147900</v>
      </c>
      <c r="D16" s="59">
        <v>2009600</v>
      </c>
      <c r="E16" s="59">
        <v>1941626</v>
      </c>
      <c r="F16" s="59">
        <v>1947300</v>
      </c>
      <c r="G16" s="55">
        <f t="shared" si="2"/>
        <v>6046426</v>
      </c>
      <c r="K16" s="3"/>
      <c r="L16" s="3"/>
      <c r="M16" s="10"/>
    </row>
    <row r="17" spans="1:12" x14ac:dyDescent="0.2">
      <c r="A17" s="20" t="s">
        <v>27</v>
      </c>
      <c r="B17" s="21" t="s">
        <v>12</v>
      </c>
      <c r="C17" s="60">
        <f>(C13+C15)*0.15</f>
        <v>11565</v>
      </c>
      <c r="D17" s="60">
        <f t="shared" ref="D17:F17" si="3">(D13+D15)*0.15</f>
        <v>12150</v>
      </c>
      <c r="E17" s="60">
        <f>(E13+E15)*0.15</f>
        <v>12750</v>
      </c>
      <c r="F17" s="60">
        <f t="shared" si="3"/>
        <v>13380</v>
      </c>
      <c r="G17" s="55">
        <f t="shared" si="2"/>
        <v>49845</v>
      </c>
      <c r="I17" s="11"/>
    </row>
    <row r="18" spans="1:12" x14ac:dyDescent="0.2">
      <c r="A18" s="20" t="s">
        <v>28</v>
      </c>
      <c r="B18" s="23" t="s">
        <v>13</v>
      </c>
      <c r="C18" s="60">
        <f>C12+C17</f>
        <v>236565</v>
      </c>
      <c r="D18" s="60">
        <f t="shared" ref="D18:F18" si="4">D12+D17</f>
        <v>2102750</v>
      </c>
      <c r="E18" s="60">
        <f t="shared" si="4"/>
        <v>2039376</v>
      </c>
      <c r="F18" s="60">
        <f t="shared" si="4"/>
        <v>2049880</v>
      </c>
      <c r="G18" s="55">
        <f t="shared" si="2"/>
        <v>6428571</v>
      </c>
      <c r="I18" s="10"/>
      <c r="J18" s="26" t="s">
        <v>15</v>
      </c>
    </row>
    <row r="19" spans="1:12" x14ac:dyDescent="0.2">
      <c r="A19" s="24" t="s">
        <v>29</v>
      </c>
      <c r="B19" s="23" t="s">
        <v>14</v>
      </c>
      <c r="C19" s="61">
        <f>C13+C15</f>
        <v>77100</v>
      </c>
      <c r="D19" s="65">
        <f t="shared" ref="D19:F19" si="5">D13+D15</f>
        <v>81000</v>
      </c>
      <c r="E19" s="65">
        <f t="shared" si="5"/>
        <v>85000</v>
      </c>
      <c r="F19" s="65">
        <f t="shared" si="5"/>
        <v>89200</v>
      </c>
      <c r="G19" s="66">
        <f t="shared" si="2"/>
        <v>332300</v>
      </c>
      <c r="J19" s="10" t="s">
        <v>15</v>
      </c>
      <c r="K19" s="6" t="s">
        <v>15</v>
      </c>
    </row>
    <row r="20" spans="1:12" x14ac:dyDescent="0.2">
      <c r="A20" s="24" t="s">
        <v>30</v>
      </c>
      <c r="B20" s="52" t="s">
        <v>34</v>
      </c>
      <c r="C20" s="62">
        <v>6428571</v>
      </c>
      <c r="D20" s="67"/>
      <c r="E20" s="67"/>
      <c r="F20" s="67"/>
      <c r="G20" s="68"/>
      <c r="H20" s="10" t="s">
        <v>15</v>
      </c>
    </row>
    <row r="21" spans="1:12" x14ac:dyDescent="0.2">
      <c r="I21" s="6" t="s">
        <v>15</v>
      </c>
    </row>
    <row r="23" spans="1:12" x14ac:dyDescent="0.2">
      <c r="A23" s="28" t="s">
        <v>17</v>
      </c>
      <c r="B23" s="29"/>
      <c r="C23" s="30"/>
      <c r="D23" s="30"/>
      <c r="E23" s="30"/>
      <c r="F23" s="30"/>
      <c r="G23" s="30"/>
      <c r="H23" s="31"/>
      <c r="I23" s="31"/>
      <c r="J23" s="31"/>
    </row>
    <row r="24" spans="1:12" ht="13.5" thickBot="1" x14ac:dyDescent="0.25">
      <c r="A24" s="8"/>
      <c r="B24" s="7"/>
      <c r="C24" s="31"/>
      <c r="D24" s="31"/>
      <c r="E24" s="31"/>
      <c r="F24" s="31"/>
      <c r="G24" s="31"/>
      <c r="H24" s="31"/>
      <c r="I24" s="31"/>
      <c r="J24" s="31"/>
    </row>
    <row r="25" spans="1:12" ht="14.65" customHeight="1" x14ac:dyDescent="0.2">
      <c r="A25" s="32"/>
      <c r="B25" s="33" t="s">
        <v>3</v>
      </c>
      <c r="C25" s="75">
        <v>2024</v>
      </c>
      <c r="D25" s="75"/>
      <c r="E25" s="76">
        <v>2025</v>
      </c>
      <c r="F25" s="70"/>
      <c r="G25" s="69">
        <v>2026</v>
      </c>
      <c r="H25" s="70"/>
      <c r="I25" s="69">
        <v>2027</v>
      </c>
      <c r="J25" s="70"/>
      <c r="K25" s="71" t="s">
        <v>18</v>
      </c>
      <c r="L25" s="72"/>
    </row>
    <row r="26" spans="1:12" ht="25.5" x14ac:dyDescent="0.2">
      <c r="A26" s="34" t="s">
        <v>4</v>
      </c>
      <c r="B26" s="35" t="s">
        <v>19</v>
      </c>
      <c r="C26" s="36" t="s">
        <v>20</v>
      </c>
      <c r="D26" s="36" t="s">
        <v>21</v>
      </c>
      <c r="E26" s="36" t="s">
        <v>20</v>
      </c>
      <c r="F26" s="37" t="s">
        <v>21</v>
      </c>
      <c r="G26" s="36" t="s">
        <v>20</v>
      </c>
      <c r="H26" s="37" t="s">
        <v>21</v>
      </c>
      <c r="I26" s="36" t="s">
        <v>20</v>
      </c>
      <c r="J26" s="37" t="s">
        <v>21</v>
      </c>
      <c r="K26" s="36" t="s">
        <v>20</v>
      </c>
      <c r="L26" s="38" t="s">
        <v>21</v>
      </c>
    </row>
    <row r="27" spans="1:12" x14ac:dyDescent="0.2">
      <c r="A27" s="39">
        <v>1</v>
      </c>
      <c r="B27" s="40" t="s">
        <v>22</v>
      </c>
      <c r="C27" s="10">
        <f>C18</f>
        <v>236565</v>
      </c>
      <c r="D27" s="42"/>
      <c r="E27" s="10">
        <f>D18</f>
        <v>2102750</v>
      </c>
      <c r="F27" s="42"/>
      <c r="G27" s="10">
        <f>E18</f>
        <v>2039376</v>
      </c>
      <c r="H27" s="42"/>
      <c r="I27" s="10">
        <f>F18</f>
        <v>2049880</v>
      </c>
      <c r="J27" s="43"/>
      <c r="K27" s="41">
        <f>SUM(C27+E27+G27+I27)</f>
        <v>6428571</v>
      </c>
      <c r="L27" s="44"/>
    </row>
    <row r="28" spans="1:12" x14ac:dyDescent="0.2">
      <c r="A28" s="45" t="s">
        <v>9</v>
      </c>
      <c r="B28" s="46" t="s">
        <v>23</v>
      </c>
      <c r="C28" s="47">
        <f>C27*0.7</f>
        <v>165595.5</v>
      </c>
      <c r="D28" s="48">
        <v>70</v>
      </c>
      <c r="E28" s="47">
        <f>E27*0.7</f>
        <v>1471925</v>
      </c>
      <c r="F28" s="48">
        <v>70</v>
      </c>
      <c r="G28" s="47">
        <f>G27*0.7</f>
        <v>1427563.2</v>
      </c>
      <c r="H28" s="48">
        <v>70</v>
      </c>
      <c r="I28" s="47">
        <f>I27*0.7</f>
        <v>1434916</v>
      </c>
      <c r="J28" s="48">
        <v>70</v>
      </c>
      <c r="K28" s="48">
        <f>K27*0.7</f>
        <v>4499999.6999999993</v>
      </c>
      <c r="L28" s="48">
        <v>70</v>
      </c>
    </row>
    <row r="29" spans="1:12" x14ac:dyDescent="0.2">
      <c r="A29" s="45" t="s">
        <v>35</v>
      </c>
      <c r="B29" s="49" t="s">
        <v>24</v>
      </c>
      <c r="C29" s="47">
        <f>C27*0.3</f>
        <v>70969.5</v>
      </c>
      <c r="D29" s="50">
        <v>30</v>
      </c>
      <c r="E29" s="47">
        <f>E27*0.3</f>
        <v>630825</v>
      </c>
      <c r="F29" s="50">
        <v>30</v>
      </c>
      <c r="G29" s="47">
        <f>G27*0.3</f>
        <v>611812.79999999993</v>
      </c>
      <c r="H29" s="50">
        <v>30</v>
      </c>
      <c r="I29" s="47">
        <f>I27*0.3</f>
        <v>614964</v>
      </c>
      <c r="J29" s="50">
        <v>30</v>
      </c>
      <c r="K29" s="50">
        <f>K27*0.3</f>
        <v>1928571.2999999998</v>
      </c>
      <c r="L29" s="50">
        <v>30</v>
      </c>
    </row>
  </sheetData>
  <mergeCells count="7">
    <mergeCell ref="I25:J25"/>
    <mergeCell ref="K25:L25"/>
    <mergeCell ref="G10:G11"/>
    <mergeCell ref="F2:H3"/>
    <mergeCell ref="C25:D25"/>
    <mergeCell ref="E25:F25"/>
    <mergeCell ref="G25:H25"/>
  </mergeCells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3" ma:contentTypeDescription="Loo uus dokument" ma:contentTypeScope="" ma:versionID="dad839998c855217f981617064a6def0">
  <xsd:schema xmlns:xsd="http://www.w3.org/2001/XMLSchema" xmlns:xs="http://www.w3.org/2001/XMLSchema" xmlns:p="http://schemas.microsoft.com/office/2006/metadata/properties" xmlns:ns2="aff8a95a-bdca-4bd1-9f28-df5ebd643b89" xmlns:ns3="0c0c7f0a-cfff-4da3-bf4b-351368c4d1a1" targetNamespace="http://schemas.microsoft.com/office/2006/metadata/properties" ma:root="true" ma:fieldsID="33bf2686ad9173138ca6b10f878b1fa3" ns2:_="" ns3:_="">
    <xsd:import namespace="aff8a95a-bdca-4bd1-9f28-df5ebd643b89"/>
    <xsd:import namespace="0c0c7f0a-cfff-4da3-bf4b-351368c4d1a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Lisainf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c7f0a-cfff-4da3-bf4b-351368c4d1a1" elementFormDefault="qualified">
    <xsd:import namespace="http://schemas.microsoft.com/office/2006/documentManagement/types"/>
    <xsd:import namespace="http://schemas.microsoft.com/office/infopath/2007/PartnerControls"/>
    <xsd:element name="Lisainfo" ma:index="13" nillable="true" ma:displayName="Lisainfo" ma:internalName="Lisainfo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sainfo xmlns="0c0c7f0a-cfff-4da3-bf4b-351368c4d1a1" xsi:nil="true"/>
    <_dlc_DocId xmlns="aff8a95a-bdca-4bd1-9f28-df5ebd643b89">HXU5DPSK444F-947444548-24522</_dlc_DocId>
    <_dlc_DocIdUrl xmlns="aff8a95a-bdca-4bd1-9f28-df5ebd643b89">
      <Url>https://kontor.rik.ee/sm/_layouts/15/DocIdRedir.aspx?ID=HXU5DPSK444F-947444548-24522</Url>
      <Description>HXU5DPSK444F-947444548-24522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284C87-5683-41EE-9005-B762E5562F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0c0c7f0a-cfff-4da3-bf4b-351368c4d1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88931A-591D-4378-875F-2B28D8E71A8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0E84871-4E5A-4214-8697-CD4B3A011DAF}">
  <ds:schemaRefs>
    <ds:schemaRef ds:uri="http://schemas.microsoft.com/office/2006/metadata/properties"/>
    <ds:schemaRef ds:uri="http://schemas.microsoft.com/office/infopath/2007/PartnerControls"/>
    <ds:schemaRef ds:uri="0c0c7f0a-cfff-4da3-bf4b-351368c4d1a1"/>
    <ds:schemaRef ds:uri="aff8a95a-bdca-4bd1-9f28-df5ebd643b89"/>
  </ds:schemaRefs>
</ds:datastoreItem>
</file>

<file path=customXml/itemProps4.xml><?xml version="1.0" encoding="utf-8"?>
<ds:datastoreItem xmlns:ds="http://schemas.openxmlformats.org/officeDocument/2006/customXml" ds:itemID="{E236BF3D-3BB9-4F0E-B9B1-AB3D89FC39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3</vt:i4>
      </vt:variant>
    </vt:vector>
  </HeadingPairs>
  <TitlesOfParts>
    <vt:vector size="4" baseType="lpstr">
      <vt:lpstr>Leht1</vt:lpstr>
      <vt:lpstr>Leht1!_Toc225669463</vt:lpstr>
      <vt:lpstr>Leht1!_Toc225669464</vt:lpstr>
      <vt:lpstr>Leht1!_Toc358894120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Mangulson</dc:creator>
  <cp:keywords/>
  <dc:description/>
  <cp:lastModifiedBy>Jüri Lõssenko</cp:lastModifiedBy>
  <cp:revision/>
  <dcterms:created xsi:type="dcterms:W3CDTF">2021-04-26T13:11:21Z</dcterms:created>
  <dcterms:modified xsi:type="dcterms:W3CDTF">2023-12-05T13:56:49Z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0x01010079F7799B0CFE894F884EAB1620C1FEAE</vt:lpwstr>
  </property>
  <property fmtid="{D5CDD505-2E9C-101B-9397-08002B2CF9AE}" pid="4" name="_dlc_DocIdItemGuid">
    <vt:lpwstr>6e4e05c1-9b37-45a4-bd72-7695810912b1</vt:lpwstr>
  </property>
</Properties>
</file>